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600" windowHeight="9855" activeTab="0"/>
  </bookViews>
  <sheets>
    <sheet name="1_4" sheetId="1" r:id="rId1"/>
  </sheets>
  <definedNames>
    <definedName name="Z1_4">'1_4'!$A$1:$O$28</definedName>
    <definedName name="_xlnm.Print_Area" localSheetId="0">'1_4'!$A$1:$P$36</definedName>
  </definedNames>
  <calcPr fullCalcOnLoad="1"/>
</workbook>
</file>

<file path=xl/sharedStrings.xml><?xml version="1.0" encoding="utf-8"?>
<sst xmlns="http://schemas.openxmlformats.org/spreadsheetml/2006/main" count="58" uniqueCount="43">
  <si>
    <t>Надходження справ і матеріалів до місцевих та апеляційних господарських судів</t>
  </si>
  <si>
    <t>№ з/п</t>
  </si>
  <si>
    <t>А</t>
  </si>
  <si>
    <t>Область
(регіон)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</si>
  <si>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</si>
  <si>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</si>
  <si>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</si>
  <si>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</si>
  <si>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</si>
  <si>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</si>
  <si>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</si>
  <si>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</si>
  <si>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</si>
  <si>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</si>
  <si>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</si>
  <si>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</si>
  <si>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</si>
  <si>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</si>
  <si>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</si>
  <si>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</si>
  <si>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</si>
  <si>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</si>
  <si>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</si>
  <si>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</si>
  <si>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</si>
  <si>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</si>
  <si>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</si>
  <si>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</si>
  <si>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</si>
  <si>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</si>
  <si>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</si>
  <si>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</si>
  <si>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</si>
  <si>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Місцеві господарські суди</t>
  </si>
  <si>
    <t>Надійшло справ та матеріалів</t>
  </si>
  <si>
    <t>Середньомісячне надходження справ та матеріалів</t>
  </si>
  <si>
    <t xml:space="preserve"> </t>
  </si>
  <si>
    <t>Динаміка,
%</t>
  </si>
  <si>
    <t>Апеляційні господарські суди</t>
  </si>
  <si>
    <t>Таблиця 1.4.1</t>
  </si>
  <si>
    <t>2016 рік</t>
  </si>
  <si>
    <t>2015 рік</t>
  </si>
  <si>
    <t>Кількість суддів (середньооблікова)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</si>
</sst>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  <numFmt numFmtId="174" formatCode="#,##0.0"/>
  </numFmts>
  <fonts count="5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4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50" fillId="32" borderId="0" applyNumberFormat="0" applyBorder="0" applyAlignment="0" applyProtection="0"/>
  </cellStyleXfs>
  <cellXfs count="64">
    <xf numFmtId="0" fontId="1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6" fillId="33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6" fillId="33" borderId="11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33" borderId="11" xfId="0" applyNumberFormat="1" applyFont="1" applyFill="1" applyBorder="1" applyAlignment="1" applyProtection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/>
      <protection/>
    </xf>
    <xf numFmtId="1" fontId="2" fillId="0" borderId="12" xfId="0" applyNumberFormat="1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 horizontal="right"/>
      <protection/>
    </xf>
    <xf numFmtId="4" fontId="6" fillId="33" borderId="11" xfId="0" applyNumberFormat="1" applyFont="1" applyFill="1" applyBorder="1" applyAlignment="1" applyProtection="1">
      <alignment horizontal="right"/>
      <protection/>
    </xf>
    <xf numFmtId="3" fontId="6" fillId="33" borderId="11" xfId="0" applyNumberFormat="1" applyFont="1" applyFill="1" applyBorder="1" applyAlignment="1" applyProtection="1">
      <alignment horizontal="right"/>
      <protection/>
    </xf>
    <xf numFmtId="0" fontId="51" fillId="0" borderId="0" xfId="0" applyFont="1" applyAlignment="1">
      <alignment/>
    </xf>
    <xf numFmtId="0" fontId="52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/>
      <protection/>
    </xf>
    <xf numFmtId="0" fontId="51" fillId="0" borderId="13" xfId="0" applyNumberFormat="1" applyFont="1" applyFill="1" applyBorder="1" applyAlignment="1" applyProtection="1">
      <alignment/>
      <protection/>
    </xf>
    <xf numFmtId="1" fontId="54" fillId="0" borderId="13" xfId="0" applyNumberFormat="1" applyFont="1" applyFill="1" applyBorder="1" applyAlignment="1" applyProtection="1">
      <alignment/>
      <protection/>
    </xf>
    <xf numFmtId="1" fontId="54" fillId="0" borderId="0" xfId="0" applyNumberFormat="1" applyFont="1" applyFill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/>
      <protection/>
    </xf>
    <xf numFmtId="174" fontId="2" fillId="33" borderId="11" xfId="0" applyNumberFormat="1" applyFont="1" applyFill="1" applyBorder="1" applyAlignment="1" applyProtection="1">
      <alignment horizontal="right" vertical="center" wrapText="1"/>
      <protection/>
    </xf>
    <xf numFmtId="174" fontId="6" fillId="33" borderId="11" xfId="0" applyNumberFormat="1" applyFont="1" applyFill="1" applyBorder="1" applyAlignment="1" applyProtection="1">
      <alignment horizontal="right" vertical="center" wrapText="1"/>
      <protection/>
    </xf>
    <xf numFmtId="174" fontId="2" fillId="33" borderId="11" xfId="0" applyNumberFormat="1" applyFont="1" applyFill="1" applyBorder="1" applyAlignment="1" applyProtection="1">
      <alignment vertical="center" wrapText="1"/>
      <protection/>
    </xf>
    <xf numFmtId="174" fontId="6" fillId="33" borderId="11" xfId="0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horizontal="right"/>
      <protection/>
    </xf>
    <xf numFmtId="174" fontId="2" fillId="0" borderId="11" xfId="0" applyNumberFormat="1" applyFont="1" applyFill="1" applyBorder="1" applyAlignment="1" applyProtection="1">
      <alignment horizontal="right"/>
      <protection locked="0"/>
    </xf>
    <xf numFmtId="174" fontId="2" fillId="0" borderId="11" xfId="0" applyNumberFormat="1" applyFont="1" applyFill="1" applyBorder="1" applyAlignment="1" applyProtection="1">
      <alignment horizontal="right"/>
      <protection/>
    </xf>
    <xf numFmtId="174" fontId="6" fillId="33" borderId="11" xfId="0" applyNumberFormat="1" applyFont="1" applyFill="1" applyBorder="1" applyAlignment="1" applyProtection="1">
      <alignment horizontal="right"/>
      <protection/>
    </xf>
    <xf numFmtId="174" fontId="2" fillId="0" borderId="11" xfId="0" applyNumberFormat="1" applyFont="1" applyFill="1" applyBorder="1" applyAlignment="1" applyProtection="1">
      <alignment/>
      <protection/>
    </xf>
    <xf numFmtId="174" fontId="10" fillId="0" borderId="11" xfId="0" applyNumberFormat="1" applyFont="1" applyFill="1" applyBorder="1" applyAlignment="1" applyProtection="1">
      <alignment vertical="center" wrapText="1"/>
      <protection/>
    </xf>
    <xf numFmtId="174" fontId="6" fillId="33" borderId="11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4" fontId="2" fillId="0" borderId="11" xfId="0" applyNumberFormat="1" applyFont="1" applyFill="1" applyBorder="1" applyAlignment="1" applyProtection="1">
      <alignment wrapText="1"/>
      <protection/>
    </xf>
    <xf numFmtId="174" fontId="2" fillId="0" borderId="11" xfId="0" applyNumberFormat="1" applyFont="1" applyFill="1" applyBorder="1" applyAlignment="1" applyProtection="1">
      <alignment horizontal="right" wrapText="1"/>
      <protection locked="0"/>
    </xf>
    <xf numFmtId="174" fontId="2" fillId="0" borderId="11" xfId="0" applyNumberFormat="1" applyFont="1" applyFill="1" applyBorder="1" applyAlignment="1" applyProtection="1">
      <alignment horizontal="right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33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3.421875" style="0" customWidth="1"/>
    <col min="2" max="2" width="24.28125" style="0" customWidth="1"/>
    <col min="3" max="4" width="8.57421875" style="0" customWidth="1"/>
    <col min="5" max="5" width="7.8515625" style="0" customWidth="1"/>
    <col min="6" max="6" width="8.57421875" style="0" customWidth="1"/>
    <col min="7" max="7" width="8.421875" style="0" customWidth="1"/>
    <col min="8" max="8" width="8.00390625" style="0" customWidth="1"/>
    <col min="9" max="9" width="9.28125" style="0" customWidth="1"/>
    <col min="10" max="12" width="8.28125" style="0" customWidth="1"/>
    <col min="13" max="13" width="8.421875" style="0" customWidth="1"/>
    <col min="14" max="14" width="8.140625" style="0" customWidth="1"/>
    <col min="15" max="15" width="8.00390625" style="0" customWidth="1"/>
    <col min="16" max="16" width="9.421875" style="0" customWidth="1"/>
    <col min="17" max="17" width="7.7109375" style="29" hidden="1" customWidth="1"/>
    <col min="18" max="18" width="7.28125" style="29" hidden="1" customWidth="1"/>
    <col min="19" max="19" width="7.421875" style="29" hidden="1" customWidth="1"/>
    <col min="20" max="20" width="7.57421875" style="29" hidden="1" customWidth="1"/>
    <col min="21" max="22" width="7.140625" style="0" hidden="1" customWidth="1"/>
    <col min="23" max="23" width="7.140625" style="0" customWidth="1"/>
    <col min="24" max="24" width="5.8515625" style="0" customWidth="1"/>
    <col min="25" max="25" width="5.7109375" style="0" customWidth="1"/>
    <col min="26" max="26" width="7.28125" style="0" customWidth="1"/>
    <col min="27" max="28" width="7.140625" style="0" customWidth="1"/>
  </cols>
  <sheetData>
    <row r="1" spans="1:16" ht="17.25" customHeight="1">
      <c r="A1" s="48"/>
      <c r="B1" s="29">
        <v>11</v>
      </c>
      <c r="P1" s="17" t="s">
        <v>39</v>
      </c>
    </row>
    <row r="2" spans="1:28" ht="18.75" customHeight="1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30"/>
      <c r="R2" s="30"/>
      <c r="S2" s="30"/>
      <c r="T2" s="30"/>
      <c r="U2" s="18"/>
      <c r="V2" s="18"/>
      <c r="W2" s="21"/>
      <c r="X2" s="21"/>
      <c r="Y2" s="21"/>
      <c r="Z2" s="21"/>
      <c r="AA2" s="23"/>
      <c r="AB2" s="23"/>
    </row>
    <row r="3" spans="1:28" ht="18.75" customHeight="1">
      <c r="A3" s="59" t="s">
        <v>40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30"/>
      <c r="R3" s="30"/>
      <c r="S3" s="30"/>
      <c r="T3" s="30"/>
      <c r="U3" s="18"/>
      <c r="V3" s="18"/>
      <c r="W3" s="21"/>
      <c r="X3" s="21"/>
      <c r="Y3" s="21"/>
      <c r="Z3" s="21"/>
      <c r="AA3" s="23"/>
      <c r="AB3" s="23"/>
    </row>
    <row r="4" spans="1:28" ht="14.25" customHeight="1">
      <c r="A4" s="1"/>
      <c r="B4" s="1"/>
      <c r="C4" s="1"/>
      <c r="D4" s="1"/>
      <c r="E4" s="1"/>
      <c r="F4" s="62"/>
      <c r="G4" s="63"/>
      <c r="H4" s="63"/>
      <c r="I4" s="63"/>
      <c r="J4" s="1"/>
      <c r="K4" s="1"/>
      <c r="L4" s="1"/>
      <c r="M4" s="1"/>
      <c r="N4" s="1"/>
      <c r="O4" s="1"/>
      <c r="P4" s="1"/>
      <c r="Q4" s="31"/>
      <c r="R4" s="31"/>
      <c r="S4" s="31"/>
      <c r="T4" s="31"/>
      <c r="U4" s="19"/>
      <c r="V4" s="19"/>
      <c r="W4" s="22"/>
      <c r="X4" s="22"/>
      <c r="Y4" s="22"/>
      <c r="Z4" s="22"/>
      <c r="AA4" s="24"/>
      <c r="AB4" s="24"/>
    </row>
    <row r="5" spans="1:17" ht="24.75" customHeight="1">
      <c r="A5" s="60" t="s">
        <v>1</v>
      </c>
      <c r="B5" s="61" t="s">
        <v>3</v>
      </c>
      <c r="C5" s="56" t="s">
        <v>33</v>
      </c>
      <c r="D5" s="56"/>
      <c r="E5" s="56"/>
      <c r="F5" s="56"/>
      <c r="G5" s="56"/>
      <c r="H5" s="56"/>
      <c r="I5" s="56"/>
      <c r="J5" s="56" t="s">
        <v>38</v>
      </c>
      <c r="K5" s="56"/>
      <c r="L5" s="56"/>
      <c r="M5" s="56"/>
      <c r="N5" s="56"/>
      <c r="O5" s="56"/>
      <c r="P5" s="56"/>
      <c r="Q5" s="32"/>
    </row>
    <row r="6" spans="1:17" ht="54" customHeight="1">
      <c r="A6" s="60"/>
      <c r="B6" s="61"/>
      <c r="C6" s="57" t="s">
        <v>42</v>
      </c>
      <c r="D6" s="58"/>
      <c r="E6" s="56" t="s">
        <v>34</v>
      </c>
      <c r="F6" s="56"/>
      <c r="G6" s="54" t="s">
        <v>35</v>
      </c>
      <c r="H6" s="54"/>
      <c r="I6" s="55" t="s">
        <v>37</v>
      </c>
      <c r="J6" s="57" t="s">
        <v>42</v>
      </c>
      <c r="K6" s="58"/>
      <c r="L6" s="56" t="s">
        <v>34</v>
      </c>
      <c r="M6" s="56"/>
      <c r="N6" s="54" t="s">
        <v>35</v>
      </c>
      <c r="O6" s="54"/>
      <c r="P6" s="55" t="s">
        <v>37</v>
      </c>
      <c r="Q6" s="32"/>
    </row>
    <row r="7" spans="1:17" ht="30" customHeight="1">
      <c r="A7" s="60"/>
      <c r="B7" s="61"/>
      <c r="C7" s="52" t="s">
        <v>41</v>
      </c>
      <c r="D7" s="53" t="s">
        <v>40</v>
      </c>
      <c r="E7" s="8" t="s">
        <v>41</v>
      </c>
      <c r="F7" s="8" t="s">
        <v>40</v>
      </c>
      <c r="G7" s="8" t="s">
        <v>41</v>
      </c>
      <c r="H7" s="8" t="s">
        <v>40</v>
      </c>
      <c r="I7" s="55"/>
      <c r="J7" s="52" t="s">
        <v>41</v>
      </c>
      <c r="K7" s="53" t="s">
        <v>40</v>
      </c>
      <c r="L7" s="8" t="s">
        <v>41</v>
      </c>
      <c r="M7" s="8" t="s">
        <v>40</v>
      </c>
      <c r="N7" s="8" t="s">
        <v>41</v>
      </c>
      <c r="O7" s="8" t="s">
        <v>40</v>
      </c>
      <c r="P7" s="55"/>
      <c r="Q7" s="32"/>
    </row>
    <row r="8" spans="1:17" ht="15" customHeight="1">
      <c r="A8" s="2" t="s">
        <v>2</v>
      </c>
      <c r="B8" s="2" t="s">
        <v>4</v>
      </c>
      <c r="C8" s="2">
        <v>1</v>
      </c>
      <c r="D8" s="2">
        <v>2</v>
      </c>
      <c r="E8" s="2">
        <v>3</v>
      </c>
      <c r="F8" s="2">
        <v>4</v>
      </c>
      <c r="G8" s="2">
        <v>5</v>
      </c>
      <c r="H8" s="2">
        <v>6</v>
      </c>
      <c r="I8" s="13">
        <v>7</v>
      </c>
      <c r="J8" s="2">
        <v>8</v>
      </c>
      <c r="K8" s="2">
        <v>9</v>
      </c>
      <c r="L8" s="2">
        <v>10</v>
      </c>
      <c r="M8" s="2">
        <v>11</v>
      </c>
      <c r="N8" s="2">
        <v>12</v>
      </c>
      <c r="O8" s="2">
        <v>13</v>
      </c>
      <c r="P8" s="13">
        <v>14</v>
      </c>
      <c r="Q8" s="32"/>
    </row>
    <row r="9" spans="1:22" ht="13.5" customHeight="1">
      <c r="A9" s="3">
        <v>1</v>
      </c>
      <c r="B9" s="6" t="s">
        <v>5</v>
      </c>
      <c r="C9" s="42"/>
      <c r="D9" s="42"/>
      <c r="E9" s="9"/>
      <c r="F9" s="9"/>
      <c r="G9" s="11"/>
      <c r="H9" s="11"/>
      <c r="I9" s="37"/>
      <c r="J9" s="45"/>
      <c r="K9" s="45"/>
      <c r="L9" s="14"/>
      <c r="M9" s="14"/>
      <c r="N9" s="16"/>
      <c r="O9" s="16"/>
      <c r="P9" s="39"/>
      <c r="Q9" s="33"/>
      <c r="S9" s="34"/>
      <c r="V9" s="20"/>
    </row>
    <row r="10" spans="1:22" ht="13.5" customHeight="1">
      <c r="A10" s="3">
        <v>2</v>
      </c>
      <c r="B10" s="6" t="s">
        <v>6</v>
      </c>
      <c r="C10" s="50">
        <v>15.6</v>
      </c>
      <c r="D10" s="51">
        <v>13.4</v>
      </c>
      <c r="E10" s="9">
        <v>2147</v>
      </c>
      <c r="F10" s="9">
        <v>1498</v>
      </c>
      <c r="G10" s="11">
        <v>12.511655011655</v>
      </c>
      <c r="H10" s="11">
        <v>10.1628222523745</v>
      </c>
      <c r="I10" s="37">
        <f aca="true" t="shared" si="0" ref="I10:I34">IF(G10=0,IF(H10=0,0,100),R10)</f>
        <v>-18.773157964254032</v>
      </c>
      <c r="J10" s="45"/>
      <c r="K10" s="45"/>
      <c r="L10" s="14"/>
      <c r="M10" s="14"/>
      <c r="N10" s="16"/>
      <c r="O10" s="16"/>
      <c r="P10" s="39"/>
      <c r="Q10" s="33">
        <f aca="true" t="shared" si="1" ref="Q10:Q36">SUM(H10-G10)</f>
        <v>-2.3488327592804996</v>
      </c>
      <c r="R10" s="35">
        <f aca="true" t="shared" si="2" ref="R10:R36">IF(G10=0,0,Q10*100/G10)</f>
        <v>-18.773157964254032</v>
      </c>
      <c r="S10" s="34">
        <f aca="true" t="shared" si="3" ref="S10:S34">SUM(O10-N10)</f>
        <v>0</v>
      </c>
      <c r="V10" s="20" t="e">
        <f>IF(#REF!=0,0,F10/#REF!/11)</f>
        <v>#REF!</v>
      </c>
    </row>
    <row r="11" spans="1:22" ht="13.5" customHeight="1">
      <c r="A11" s="3">
        <v>3</v>
      </c>
      <c r="B11" s="6" t="s">
        <v>7</v>
      </c>
      <c r="C11" s="50">
        <v>14.6</v>
      </c>
      <c r="D11" s="51">
        <v>12.5</v>
      </c>
      <c r="E11" s="9">
        <v>1733</v>
      </c>
      <c r="F11" s="9">
        <v>1354</v>
      </c>
      <c r="G11" s="11">
        <v>10.7907845579078</v>
      </c>
      <c r="H11" s="11">
        <v>9.84727272727273</v>
      </c>
      <c r="I11" s="37">
        <f t="shared" si="0"/>
        <v>-8.743681477206753</v>
      </c>
      <c r="J11" s="45"/>
      <c r="K11" s="45"/>
      <c r="L11" s="14"/>
      <c r="M11" s="14"/>
      <c r="N11" s="16"/>
      <c r="O11" s="16"/>
      <c r="P11" s="39"/>
      <c r="Q11" s="33">
        <f t="shared" si="1"/>
        <v>-0.9435118306350709</v>
      </c>
      <c r="R11" s="35">
        <f t="shared" si="2"/>
        <v>-8.743681477206753</v>
      </c>
      <c r="S11" s="34">
        <f t="shared" si="3"/>
        <v>0</v>
      </c>
      <c r="V11" s="20" t="e">
        <f>IF(#REF!=0,0,F11/#REF!/11)</f>
        <v>#REF!</v>
      </c>
    </row>
    <row r="12" spans="1:22" ht="13.5" customHeight="1">
      <c r="A12" s="3">
        <v>4</v>
      </c>
      <c r="B12" s="6" t="s">
        <v>8</v>
      </c>
      <c r="C12" s="42">
        <v>40</v>
      </c>
      <c r="D12" s="51">
        <v>39.6</v>
      </c>
      <c r="E12" s="9">
        <v>16415</v>
      </c>
      <c r="F12" s="9">
        <v>16411</v>
      </c>
      <c r="G12" s="11">
        <v>37.3068181818182</v>
      </c>
      <c r="H12" s="11">
        <v>37.6744719926538</v>
      </c>
      <c r="I12" s="37">
        <f t="shared" si="0"/>
        <v>0.9854869129921611</v>
      </c>
      <c r="J12" s="49">
        <v>32.5</v>
      </c>
      <c r="K12" s="49">
        <v>27.1</v>
      </c>
      <c r="L12" s="14">
        <v>4301</v>
      </c>
      <c r="M12" s="14">
        <v>3779</v>
      </c>
      <c r="N12" s="16">
        <v>12.0307692307692</v>
      </c>
      <c r="O12" s="16">
        <v>12.6769540422677</v>
      </c>
      <c r="P12" s="39">
        <f>IF(N12=0,IF(O12=0,0,100),T12)</f>
        <v>5.371101374348162</v>
      </c>
      <c r="Q12" s="33">
        <f t="shared" si="1"/>
        <v>0.36765381083559845</v>
      </c>
      <c r="R12" s="35">
        <f t="shared" si="2"/>
        <v>0.9854869129921611</v>
      </c>
      <c r="S12" s="34">
        <f t="shared" si="3"/>
        <v>0.6461848114985003</v>
      </c>
      <c r="T12" s="35">
        <f>IF(N12=0,0,S12*100/N12)</f>
        <v>5.371101374348162</v>
      </c>
      <c r="V12" s="20" t="e">
        <f>IF(#REF!=0,0,F12/#REF!/11)</f>
        <v>#REF!</v>
      </c>
    </row>
    <row r="13" spans="1:22" ht="13.5" customHeight="1">
      <c r="A13" s="3">
        <v>5</v>
      </c>
      <c r="B13" s="6" t="s">
        <v>9</v>
      </c>
      <c r="C13" s="50">
        <v>40.6</v>
      </c>
      <c r="D13" s="51">
        <v>35.9</v>
      </c>
      <c r="E13" s="9">
        <v>4601</v>
      </c>
      <c r="F13" s="9">
        <v>4610</v>
      </c>
      <c r="G13" s="11">
        <v>10.3022839229736</v>
      </c>
      <c r="H13" s="11">
        <v>11.6738414788554</v>
      </c>
      <c r="I13" s="37">
        <f t="shared" si="0"/>
        <v>13.313140718470112</v>
      </c>
      <c r="J13" s="49">
        <v>23.5</v>
      </c>
      <c r="K13" s="49">
        <v>20.5</v>
      </c>
      <c r="L13" s="14">
        <v>2918</v>
      </c>
      <c r="M13" s="14">
        <v>3417</v>
      </c>
      <c r="N13" s="16">
        <v>11.2882011605416</v>
      </c>
      <c r="O13" s="16">
        <v>15.1529933481153</v>
      </c>
      <c r="P13" s="39">
        <f>IF(N13=0,IF(O13=0,0,100),T13)</f>
        <v>34.23744963974641</v>
      </c>
      <c r="Q13" s="33">
        <f t="shared" si="1"/>
        <v>1.3715575558817985</v>
      </c>
      <c r="R13" s="35">
        <f t="shared" si="2"/>
        <v>13.313140718470112</v>
      </c>
      <c r="S13" s="34">
        <f t="shared" si="3"/>
        <v>3.8647921875737</v>
      </c>
      <c r="T13" s="35">
        <f>IF(N13=0,0,S13*100/N13)</f>
        <v>34.23744963974641</v>
      </c>
      <c r="V13" s="20" t="e">
        <f>IF(#REF!=0,0,F13/#REF!/11)</f>
        <v>#REF!</v>
      </c>
    </row>
    <row r="14" spans="1:22" ht="13.5" customHeight="1">
      <c r="A14" s="3">
        <v>6</v>
      </c>
      <c r="B14" s="6" t="s">
        <v>10</v>
      </c>
      <c r="C14" s="50">
        <v>19.5</v>
      </c>
      <c r="D14" s="43">
        <v>19</v>
      </c>
      <c r="E14" s="9">
        <v>2870</v>
      </c>
      <c r="F14" s="9">
        <v>2455</v>
      </c>
      <c r="G14" s="11">
        <v>13.3799533799534</v>
      </c>
      <c r="H14" s="11">
        <v>11.7464114832536</v>
      </c>
      <c r="I14" s="37">
        <f t="shared" si="0"/>
        <v>-12.208875848157021</v>
      </c>
      <c r="J14" s="45"/>
      <c r="K14" s="45"/>
      <c r="L14" s="14"/>
      <c r="M14" s="14"/>
      <c r="N14" s="16"/>
      <c r="O14" s="16"/>
      <c r="P14" s="39"/>
      <c r="Q14" s="33">
        <f t="shared" si="1"/>
        <v>-1.6335418966997999</v>
      </c>
      <c r="R14" s="35">
        <f t="shared" si="2"/>
        <v>-12.208875848157021</v>
      </c>
      <c r="S14" s="34">
        <f t="shared" si="3"/>
        <v>0</v>
      </c>
      <c r="V14" s="20" t="e">
        <f>IF(#REF!=0,0,F14/#REF!/11)</f>
        <v>#REF!</v>
      </c>
    </row>
    <row r="15" spans="1:22" ht="13.5" customHeight="1">
      <c r="A15" s="3">
        <v>7</v>
      </c>
      <c r="B15" s="6" t="s">
        <v>11</v>
      </c>
      <c r="C15" s="50">
        <v>14.7</v>
      </c>
      <c r="D15" s="51">
        <v>12.5</v>
      </c>
      <c r="E15" s="9">
        <v>1847</v>
      </c>
      <c r="F15" s="9">
        <v>1398</v>
      </c>
      <c r="G15" s="11">
        <v>11.4223871366729</v>
      </c>
      <c r="H15" s="11">
        <v>10.1672727272727</v>
      </c>
      <c r="I15" s="37">
        <f t="shared" si="0"/>
        <v>-10.988197076340631</v>
      </c>
      <c r="J15" s="45"/>
      <c r="K15" s="45"/>
      <c r="L15" s="14"/>
      <c r="M15" s="14"/>
      <c r="N15" s="16"/>
      <c r="O15" s="16"/>
      <c r="P15" s="39"/>
      <c r="Q15" s="33">
        <f t="shared" si="1"/>
        <v>-1.2551144094001998</v>
      </c>
      <c r="R15" s="35">
        <f t="shared" si="2"/>
        <v>-10.988197076340631</v>
      </c>
      <c r="S15" s="34">
        <f t="shared" si="3"/>
        <v>0</v>
      </c>
      <c r="V15" s="20" t="e">
        <f>IF(#REF!=0,0,F15/#REF!/11)</f>
        <v>#REF!</v>
      </c>
    </row>
    <row r="16" spans="1:22" ht="13.5" customHeight="1">
      <c r="A16" s="3">
        <v>8</v>
      </c>
      <c r="B16" s="6" t="s">
        <v>12</v>
      </c>
      <c r="C16" s="42">
        <v>33</v>
      </c>
      <c r="D16" s="51">
        <v>28.4</v>
      </c>
      <c r="E16" s="9">
        <v>8919</v>
      </c>
      <c r="F16" s="9">
        <v>5743</v>
      </c>
      <c r="G16" s="11">
        <v>24.5702479338843</v>
      </c>
      <c r="H16" s="11">
        <v>18.3834827144686</v>
      </c>
      <c r="I16" s="37">
        <f t="shared" si="0"/>
        <v>-25.179905534789764</v>
      </c>
      <c r="J16" s="45"/>
      <c r="K16" s="45"/>
      <c r="L16" s="14"/>
      <c r="M16" s="14"/>
      <c r="N16" s="16"/>
      <c r="O16" s="16"/>
      <c r="P16" s="39"/>
      <c r="Q16" s="33">
        <f t="shared" si="1"/>
        <v>-6.186765219415701</v>
      </c>
      <c r="R16" s="35">
        <f t="shared" si="2"/>
        <v>-25.179905534789764</v>
      </c>
      <c r="S16" s="34">
        <f t="shared" si="3"/>
        <v>0</v>
      </c>
      <c r="V16" s="20" t="e">
        <f>IF(#REF!=0,0,F16/#REF!/11)</f>
        <v>#REF!</v>
      </c>
    </row>
    <row r="17" spans="1:22" ht="13.5" customHeight="1">
      <c r="A17" s="3">
        <v>9</v>
      </c>
      <c r="B17" s="6" t="s">
        <v>13</v>
      </c>
      <c r="C17" s="50">
        <v>21.7</v>
      </c>
      <c r="D17" s="51">
        <v>21.3</v>
      </c>
      <c r="E17" s="9">
        <v>2368</v>
      </c>
      <c r="F17" s="9">
        <v>2043</v>
      </c>
      <c r="G17" s="11">
        <v>9.92040217846669</v>
      </c>
      <c r="H17" s="11">
        <v>8.71959026888604</v>
      </c>
      <c r="I17" s="37">
        <f t="shared" si="0"/>
        <v>-12.104468024362376</v>
      </c>
      <c r="J17" s="45"/>
      <c r="K17" s="45"/>
      <c r="L17" s="14"/>
      <c r="M17" s="14"/>
      <c r="N17" s="16"/>
      <c r="O17" s="16"/>
      <c r="P17" s="39"/>
      <c r="Q17" s="33">
        <f t="shared" si="1"/>
        <v>-1.2008119095806489</v>
      </c>
      <c r="R17" s="35">
        <f t="shared" si="2"/>
        <v>-12.104468024362376</v>
      </c>
      <c r="S17" s="34">
        <f t="shared" si="3"/>
        <v>0</v>
      </c>
      <c r="V17" s="20" t="e">
        <f>IF(#REF!=0,0,F17/#REF!/11)</f>
        <v>#REF!</v>
      </c>
    </row>
    <row r="18" spans="1:22" ht="13.5" customHeight="1">
      <c r="A18" s="3">
        <v>10</v>
      </c>
      <c r="B18" s="6" t="s">
        <v>14</v>
      </c>
      <c r="C18" s="50">
        <v>27.2</v>
      </c>
      <c r="D18" s="51">
        <v>28.9</v>
      </c>
      <c r="E18" s="9">
        <v>8583</v>
      </c>
      <c r="F18" s="9">
        <v>6931</v>
      </c>
      <c r="G18" s="11">
        <v>28.6864973262032</v>
      </c>
      <c r="H18" s="11">
        <v>21.8024536017616</v>
      </c>
      <c r="I18" s="37">
        <f t="shared" si="0"/>
        <v>-23.997505328590556</v>
      </c>
      <c r="J18" s="45"/>
      <c r="K18" s="45"/>
      <c r="L18" s="14"/>
      <c r="M18" s="14"/>
      <c r="N18" s="16"/>
      <c r="O18" s="16"/>
      <c r="P18" s="39"/>
      <c r="Q18" s="33">
        <f t="shared" si="1"/>
        <v>-6.8840437244416</v>
      </c>
      <c r="R18" s="35">
        <f t="shared" si="2"/>
        <v>-23.997505328590556</v>
      </c>
      <c r="S18" s="34">
        <f t="shared" si="3"/>
        <v>0</v>
      </c>
      <c r="V18" s="20" t="e">
        <f>IF(#REF!=0,0,F18/#REF!/11)</f>
        <v>#REF!</v>
      </c>
    </row>
    <row r="19" spans="1:22" ht="13.5" customHeight="1">
      <c r="A19" s="3">
        <v>11</v>
      </c>
      <c r="B19" s="6" t="s">
        <v>15</v>
      </c>
      <c r="C19" s="50">
        <v>13.7</v>
      </c>
      <c r="D19" s="51">
        <v>12.5</v>
      </c>
      <c r="E19" s="9">
        <v>2077</v>
      </c>
      <c r="F19" s="9">
        <v>1893</v>
      </c>
      <c r="G19" s="11">
        <v>13.7823490378235</v>
      </c>
      <c r="H19" s="11">
        <v>13.7672727272727</v>
      </c>
      <c r="I19" s="37">
        <f t="shared" si="0"/>
        <v>-0.10938854116542131</v>
      </c>
      <c r="J19" s="45"/>
      <c r="K19" s="45"/>
      <c r="L19" s="14"/>
      <c r="M19" s="14"/>
      <c r="N19" s="16"/>
      <c r="O19" s="16"/>
      <c r="P19" s="39"/>
      <c r="Q19" s="33">
        <f t="shared" si="1"/>
        <v>-0.015076310550801608</v>
      </c>
      <c r="R19" s="35">
        <f t="shared" si="2"/>
        <v>-0.10938854116542131</v>
      </c>
      <c r="S19" s="34">
        <f t="shared" si="3"/>
        <v>0</v>
      </c>
      <c r="V19" s="20" t="e">
        <f>IF(#REF!=0,0,F19/#REF!/11)</f>
        <v>#REF!</v>
      </c>
    </row>
    <row r="20" spans="1:22" ht="13.5" customHeight="1">
      <c r="A20" s="3">
        <v>12</v>
      </c>
      <c r="B20" s="6" t="s">
        <v>16</v>
      </c>
      <c r="C20" s="50">
        <v>25.3</v>
      </c>
      <c r="D20" s="51">
        <v>23.2</v>
      </c>
      <c r="E20" s="9">
        <v>1492</v>
      </c>
      <c r="F20" s="9">
        <v>1897</v>
      </c>
      <c r="G20" s="11">
        <v>5.36112109234639</v>
      </c>
      <c r="H20" s="11">
        <v>7.4333855799373</v>
      </c>
      <c r="I20" s="37">
        <f t="shared" si="0"/>
        <v>38.653566145881385</v>
      </c>
      <c r="J20" s="45"/>
      <c r="K20" s="45"/>
      <c r="L20" s="14"/>
      <c r="M20" s="14"/>
      <c r="N20" s="16"/>
      <c r="O20" s="16"/>
      <c r="P20" s="39"/>
      <c r="Q20" s="33">
        <f t="shared" si="1"/>
        <v>2.0722644875909104</v>
      </c>
      <c r="R20" s="35">
        <f t="shared" si="2"/>
        <v>38.653566145881385</v>
      </c>
      <c r="S20" s="34">
        <f t="shared" si="3"/>
        <v>0</v>
      </c>
      <c r="V20" s="20" t="e">
        <f>IF(#REF!=0,0,F20/#REF!/11)</f>
        <v>#REF!</v>
      </c>
    </row>
    <row r="21" spans="1:22" ht="13.5" customHeight="1">
      <c r="A21" s="3">
        <v>13</v>
      </c>
      <c r="B21" s="6" t="s">
        <v>17</v>
      </c>
      <c r="C21" s="42">
        <v>30</v>
      </c>
      <c r="D21" s="51">
        <v>33.3</v>
      </c>
      <c r="E21" s="9">
        <v>6184</v>
      </c>
      <c r="F21" s="9">
        <v>5123</v>
      </c>
      <c r="G21" s="11">
        <v>18.7393939393939</v>
      </c>
      <c r="H21" s="11">
        <v>13.985803985804</v>
      </c>
      <c r="I21" s="37">
        <f t="shared" si="0"/>
        <v>-25.36682866566413</v>
      </c>
      <c r="J21" s="49">
        <v>25.3</v>
      </c>
      <c r="K21" s="49">
        <v>24.8</v>
      </c>
      <c r="L21" s="14">
        <v>3135</v>
      </c>
      <c r="M21" s="14">
        <v>2998</v>
      </c>
      <c r="N21" s="16">
        <v>11.2648221343874</v>
      </c>
      <c r="O21" s="16">
        <v>10.9897360703812</v>
      </c>
      <c r="P21" s="39">
        <f>IF(N21=0,IF(O21=0,0,100),T21)</f>
        <v>-2.4419920769673036</v>
      </c>
      <c r="Q21" s="33">
        <f t="shared" si="1"/>
        <v>-4.753589953589898</v>
      </c>
      <c r="R21" s="35">
        <f t="shared" si="2"/>
        <v>-25.36682866566413</v>
      </c>
      <c r="S21" s="34">
        <f t="shared" si="3"/>
        <v>-0.2750860640061994</v>
      </c>
      <c r="T21" s="35">
        <f>IF(N21=0,0,S21*100/N21)</f>
        <v>-2.4419920769673036</v>
      </c>
      <c r="V21" s="20" t="e">
        <f>IF(#REF!=0,0,F21/#REF!/11)</f>
        <v>#REF!</v>
      </c>
    </row>
    <row r="22" spans="1:22" ht="13.5" customHeight="1">
      <c r="A22" s="3">
        <v>14</v>
      </c>
      <c r="B22" s="6" t="s">
        <v>18</v>
      </c>
      <c r="C22" s="50">
        <v>18.1</v>
      </c>
      <c r="D22" s="51">
        <v>16.7</v>
      </c>
      <c r="E22" s="9">
        <v>3234</v>
      </c>
      <c r="F22" s="9">
        <v>2699</v>
      </c>
      <c r="G22" s="11">
        <v>16.2430939226519</v>
      </c>
      <c r="H22" s="11">
        <v>14.6924333151878</v>
      </c>
      <c r="I22" s="37">
        <f t="shared" si="0"/>
        <v>-9.546584011938872</v>
      </c>
      <c r="J22" s="45"/>
      <c r="K22" s="45"/>
      <c r="L22" s="14"/>
      <c r="M22" s="14"/>
      <c r="N22" s="16"/>
      <c r="O22" s="16"/>
      <c r="P22" s="39"/>
      <c r="Q22" s="33">
        <f t="shared" si="1"/>
        <v>-1.550660607464101</v>
      </c>
      <c r="R22" s="35">
        <f t="shared" si="2"/>
        <v>-9.546584011938872</v>
      </c>
      <c r="S22" s="34">
        <f t="shared" si="3"/>
        <v>0</v>
      </c>
      <c r="V22" s="20" t="e">
        <f>IF(#REF!=0,0,F22/#REF!/11)</f>
        <v>#REF!</v>
      </c>
    </row>
    <row r="23" spans="1:22" ht="13.5" customHeight="1">
      <c r="A23" s="3">
        <v>15</v>
      </c>
      <c r="B23" s="6" t="s">
        <v>19</v>
      </c>
      <c r="C23" s="50">
        <v>29.8</v>
      </c>
      <c r="D23" s="51">
        <v>29.8</v>
      </c>
      <c r="E23" s="9">
        <v>10932</v>
      </c>
      <c r="F23" s="9">
        <v>7213</v>
      </c>
      <c r="G23" s="11">
        <v>33.3496034167175</v>
      </c>
      <c r="H23" s="11">
        <v>22.0042708968883</v>
      </c>
      <c r="I23" s="37">
        <f t="shared" si="0"/>
        <v>-34.01939260885485</v>
      </c>
      <c r="J23" s="45">
        <v>31</v>
      </c>
      <c r="K23" s="46">
        <v>27.9</v>
      </c>
      <c r="L23" s="14">
        <v>3677</v>
      </c>
      <c r="M23" s="14">
        <v>3378</v>
      </c>
      <c r="N23" s="16">
        <v>10.782991202346</v>
      </c>
      <c r="O23" s="16">
        <v>11.0068426197458</v>
      </c>
      <c r="P23" s="39">
        <f>IF(N23=0,IF(O23=0,0,100),T23)</f>
        <v>2.0759677273138983</v>
      </c>
      <c r="Q23" s="33">
        <f t="shared" si="1"/>
        <v>-11.3453325198292</v>
      </c>
      <c r="R23" s="35">
        <f t="shared" si="2"/>
        <v>-34.01939260885485</v>
      </c>
      <c r="S23" s="34">
        <f t="shared" si="3"/>
        <v>0.22385141739979986</v>
      </c>
      <c r="T23" s="35">
        <f>IF(N23=0,0,S23*100/N23)</f>
        <v>2.0759677273138983</v>
      </c>
      <c r="V23" s="20" t="e">
        <f>IF(#REF!=0,0,F23/#REF!/11)</f>
        <v>#REF!</v>
      </c>
    </row>
    <row r="24" spans="1:22" ht="13.5" customHeight="1">
      <c r="A24" s="3">
        <v>16</v>
      </c>
      <c r="B24" s="6" t="s">
        <v>20</v>
      </c>
      <c r="C24" s="50">
        <v>19.7</v>
      </c>
      <c r="D24" s="51">
        <v>18.4</v>
      </c>
      <c r="E24" s="9">
        <v>3587</v>
      </c>
      <c r="F24" s="9">
        <v>2871</v>
      </c>
      <c r="G24" s="11">
        <v>16.5528380249192</v>
      </c>
      <c r="H24" s="11">
        <v>14.1847826086957</v>
      </c>
      <c r="I24" s="37">
        <f t="shared" si="0"/>
        <v>-14.306038714681733</v>
      </c>
      <c r="J24" s="45"/>
      <c r="K24" s="45"/>
      <c r="L24" s="14"/>
      <c r="M24" s="14"/>
      <c r="N24" s="16"/>
      <c r="O24" s="16"/>
      <c r="P24" s="39"/>
      <c r="Q24" s="33">
        <f t="shared" si="1"/>
        <v>-2.3680554162235</v>
      </c>
      <c r="R24" s="35">
        <f t="shared" si="2"/>
        <v>-14.306038714681733</v>
      </c>
      <c r="S24" s="34">
        <f t="shared" si="3"/>
        <v>0</v>
      </c>
      <c r="V24" s="20" t="e">
        <f>IF(#REF!=0,0,F24/#REF!/11)</f>
        <v>#REF!</v>
      </c>
    </row>
    <row r="25" spans="1:22" ht="13.5" customHeight="1">
      <c r="A25" s="3">
        <v>17</v>
      </c>
      <c r="B25" s="6" t="s">
        <v>21</v>
      </c>
      <c r="C25" s="50">
        <v>14.6</v>
      </c>
      <c r="D25" s="51">
        <v>12.9</v>
      </c>
      <c r="E25" s="9">
        <v>2561</v>
      </c>
      <c r="F25" s="9">
        <v>2171</v>
      </c>
      <c r="G25" s="11">
        <v>15.9464508094645</v>
      </c>
      <c r="H25" s="11">
        <v>15.2995066948555</v>
      </c>
      <c r="I25" s="37">
        <f t="shared" si="0"/>
        <v>-4.056978711683144</v>
      </c>
      <c r="J25" s="49">
        <v>24.2</v>
      </c>
      <c r="K25" s="46">
        <v>23.6</v>
      </c>
      <c r="L25" s="14">
        <v>3023</v>
      </c>
      <c r="M25" s="14">
        <v>2535</v>
      </c>
      <c r="N25" s="16">
        <v>11.3561232156273</v>
      </c>
      <c r="O25" s="16">
        <v>9.76502311248074</v>
      </c>
      <c r="P25" s="39">
        <f>IF(N25=0,IF(O25=0,0,100),T25)</f>
        <v>-14.010944341965457</v>
      </c>
      <c r="Q25" s="33">
        <f t="shared" si="1"/>
        <v>-0.6469441146089991</v>
      </c>
      <c r="R25" s="35">
        <f t="shared" si="2"/>
        <v>-4.056978711683144</v>
      </c>
      <c r="S25" s="34">
        <f t="shared" si="3"/>
        <v>-1.5911001031465588</v>
      </c>
      <c r="T25" s="35">
        <f>IF(N25=0,0,S25*100/N25)</f>
        <v>-14.010944341965457</v>
      </c>
      <c r="V25" s="20" t="e">
        <f>IF(#REF!=0,0,F25/#REF!/11)</f>
        <v>#REF!</v>
      </c>
    </row>
    <row r="26" spans="1:22" ht="13.5" customHeight="1">
      <c r="A26" s="3">
        <v>18</v>
      </c>
      <c r="B26" s="6" t="s">
        <v>22</v>
      </c>
      <c r="C26" s="42">
        <v>18</v>
      </c>
      <c r="D26" s="51">
        <v>15.6</v>
      </c>
      <c r="E26" s="9">
        <v>2829</v>
      </c>
      <c r="F26" s="9">
        <v>1901</v>
      </c>
      <c r="G26" s="11">
        <v>14.2878787878788</v>
      </c>
      <c r="H26" s="11">
        <v>11.0780885780886</v>
      </c>
      <c r="I26" s="37">
        <f t="shared" si="0"/>
        <v>-22.465127661309968</v>
      </c>
      <c r="J26" s="45"/>
      <c r="K26" s="45"/>
      <c r="L26" s="14"/>
      <c r="M26" s="14"/>
      <c r="N26" s="16"/>
      <c r="O26" s="16"/>
      <c r="P26" s="39"/>
      <c r="Q26" s="33">
        <f t="shared" si="1"/>
        <v>-3.2097902097901994</v>
      </c>
      <c r="R26" s="35">
        <f t="shared" si="2"/>
        <v>-22.465127661309968</v>
      </c>
      <c r="S26" s="34">
        <f t="shared" si="3"/>
        <v>0</v>
      </c>
      <c r="V26" s="20" t="e">
        <f>IF(#REF!=0,0,F26/#REF!/11)</f>
        <v>#REF!</v>
      </c>
    </row>
    <row r="27" spans="1:22" ht="13.5" customHeight="1">
      <c r="A27" s="3">
        <v>19</v>
      </c>
      <c r="B27" s="6" t="s">
        <v>23</v>
      </c>
      <c r="C27" s="50">
        <v>15.9</v>
      </c>
      <c r="D27" s="43">
        <v>15</v>
      </c>
      <c r="E27" s="9">
        <v>1187</v>
      </c>
      <c r="F27" s="9">
        <v>882</v>
      </c>
      <c r="G27" s="11">
        <v>6.78673527730132</v>
      </c>
      <c r="H27" s="11">
        <v>5.34545454545454</v>
      </c>
      <c r="I27" s="37">
        <f t="shared" si="0"/>
        <v>-21.236731255265507</v>
      </c>
      <c r="J27" s="45"/>
      <c r="K27" s="45"/>
      <c r="L27" s="14"/>
      <c r="M27" s="14"/>
      <c r="N27" s="16"/>
      <c r="O27" s="16"/>
      <c r="P27" s="39"/>
      <c r="Q27" s="33">
        <f t="shared" si="1"/>
        <v>-1.4412807318467795</v>
      </c>
      <c r="R27" s="35">
        <f t="shared" si="2"/>
        <v>-21.236731255265507</v>
      </c>
      <c r="S27" s="34">
        <f t="shared" si="3"/>
        <v>0</v>
      </c>
      <c r="V27" s="20" t="e">
        <f>IF(#REF!=0,0,F27/#REF!/11)</f>
        <v>#REF!</v>
      </c>
    </row>
    <row r="28" spans="1:22" ht="13.5" customHeight="1">
      <c r="A28" s="3">
        <v>20</v>
      </c>
      <c r="B28" s="6" t="s">
        <v>24</v>
      </c>
      <c r="C28" s="50">
        <v>40.6</v>
      </c>
      <c r="D28" s="51">
        <v>41.6</v>
      </c>
      <c r="E28" s="9">
        <v>10666</v>
      </c>
      <c r="F28" s="9">
        <v>8145</v>
      </c>
      <c r="G28" s="11">
        <v>23.8826690550829</v>
      </c>
      <c r="H28" s="11">
        <v>17.7993881118881</v>
      </c>
      <c r="I28" s="37">
        <f t="shared" si="0"/>
        <v>-25.471528869593026</v>
      </c>
      <c r="J28" s="49">
        <v>36.2</v>
      </c>
      <c r="K28" s="46">
        <v>31.6</v>
      </c>
      <c r="L28" s="14">
        <v>5842</v>
      </c>
      <c r="M28" s="14">
        <v>3469</v>
      </c>
      <c r="N28" s="16">
        <v>14.6710195881467</v>
      </c>
      <c r="O28" s="16">
        <v>9.97986191024166</v>
      </c>
      <c r="P28" s="39">
        <f>IF(N28=0,IF(O28=0,0,100),T28)</f>
        <v>-31.975675921632696</v>
      </c>
      <c r="Q28" s="33">
        <f t="shared" si="1"/>
        <v>-6.083280943194801</v>
      </c>
      <c r="R28" s="35">
        <f t="shared" si="2"/>
        <v>-25.471528869593026</v>
      </c>
      <c r="S28" s="34">
        <f t="shared" si="3"/>
        <v>-4.691157677905041</v>
      </c>
      <c r="T28" s="35">
        <f>IF(N28=0,0,S28*100/N28)</f>
        <v>-31.975675921632696</v>
      </c>
      <c r="V28" s="20" t="e">
        <f>IF(#REF!=0,0,F28/#REF!/11)</f>
        <v>#REF!</v>
      </c>
    </row>
    <row r="29" spans="1:22" ht="13.5" customHeight="1">
      <c r="A29" s="3">
        <v>21</v>
      </c>
      <c r="B29" s="6" t="s">
        <v>25</v>
      </c>
      <c r="C29" s="50">
        <v>15.3</v>
      </c>
      <c r="D29" s="51">
        <v>14.1</v>
      </c>
      <c r="E29" s="9">
        <v>2456</v>
      </c>
      <c r="F29" s="9">
        <v>1824</v>
      </c>
      <c r="G29" s="11">
        <v>14.5929887106358</v>
      </c>
      <c r="H29" s="11">
        <v>11.7601547388781</v>
      </c>
      <c r="I29" s="37">
        <f t="shared" si="0"/>
        <v>-19.412294684316766</v>
      </c>
      <c r="J29" s="45"/>
      <c r="K29" s="45"/>
      <c r="L29" s="14"/>
      <c r="M29" s="14"/>
      <c r="N29" s="16"/>
      <c r="O29" s="16"/>
      <c r="P29" s="39"/>
      <c r="Q29" s="33">
        <f t="shared" si="1"/>
        <v>-2.832833971757699</v>
      </c>
      <c r="R29" s="35">
        <f t="shared" si="2"/>
        <v>-19.412294684316766</v>
      </c>
      <c r="S29" s="34">
        <f t="shared" si="3"/>
        <v>0</v>
      </c>
      <c r="V29" s="20" t="e">
        <f>IF(#REF!=0,0,F29/#REF!/11)</f>
        <v>#REF!</v>
      </c>
    </row>
    <row r="30" spans="1:22" ht="13.5" customHeight="1">
      <c r="A30" s="3">
        <v>22</v>
      </c>
      <c r="B30" s="6" t="s">
        <v>26</v>
      </c>
      <c r="C30" s="50">
        <v>20.6</v>
      </c>
      <c r="D30" s="51">
        <v>19.6</v>
      </c>
      <c r="E30" s="9">
        <v>3226</v>
      </c>
      <c r="F30" s="9">
        <v>2468</v>
      </c>
      <c r="G30" s="11">
        <v>14.2365401588703</v>
      </c>
      <c r="H30" s="11">
        <v>11.4471243042672</v>
      </c>
      <c r="I30" s="37">
        <f t="shared" si="0"/>
        <v>-19.593355010944215</v>
      </c>
      <c r="J30" s="45"/>
      <c r="K30" s="45"/>
      <c r="L30" s="14"/>
      <c r="M30" s="14"/>
      <c r="N30" s="16"/>
      <c r="O30" s="16"/>
      <c r="P30" s="39"/>
      <c r="Q30" s="33">
        <f t="shared" si="1"/>
        <v>-2.7894158546030994</v>
      </c>
      <c r="R30" s="35">
        <f t="shared" si="2"/>
        <v>-19.593355010944215</v>
      </c>
      <c r="S30" s="34">
        <f t="shared" si="3"/>
        <v>0</v>
      </c>
      <c r="V30" s="20" t="e">
        <f>IF(#REF!=0,0,F30/#REF!/11)</f>
        <v>#REF!</v>
      </c>
    </row>
    <row r="31" spans="1:22" ht="13.5" customHeight="1">
      <c r="A31" s="3">
        <v>23</v>
      </c>
      <c r="B31" s="6" t="s">
        <v>27</v>
      </c>
      <c r="C31" s="50">
        <v>15.5</v>
      </c>
      <c r="D31" s="43">
        <v>14</v>
      </c>
      <c r="E31" s="9">
        <v>3343</v>
      </c>
      <c r="F31" s="9">
        <v>2809</v>
      </c>
      <c r="G31" s="11">
        <v>19.6070381231672</v>
      </c>
      <c r="H31" s="11">
        <v>18.2402597402597</v>
      </c>
      <c r="I31" s="37">
        <f t="shared" si="0"/>
        <v>-6.970855946327503</v>
      </c>
      <c r="J31" s="45"/>
      <c r="K31" s="45"/>
      <c r="L31" s="14"/>
      <c r="M31" s="14"/>
      <c r="N31" s="16"/>
      <c r="O31" s="16"/>
      <c r="P31" s="39"/>
      <c r="Q31" s="33">
        <f t="shared" si="1"/>
        <v>-1.3667783829075013</v>
      </c>
      <c r="R31" s="35">
        <f t="shared" si="2"/>
        <v>-6.970855946327503</v>
      </c>
      <c r="S31" s="34">
        <f t="shared" si="3"/>
        <v>0</v>
      </c>
      <c r="V31" s="20" t="e">
        <f>IF(#REF!=0,0,F31/#REF!/11)</f>
        <v>#REF!</v>
      </c>
    </row>
    <row r="32" spans="1:22" ht="13.5" customHeight="1">
      <c r="A32" s="3">
        <v>24</v>
      </c>
      <c r="B32" s="6" t="s">
        <v>28</v>
      </c>
      <c r="C32" s="42">
        <v>16</v>
      </c>
      <c r="D32" s="51">
        <v>15.5</v>
      </c>
      <c r="E32" s="9">
        <v>1185</v>
      </c>
      <c r="F32" s="9">
        <v>961</v>
      </c>
      <c r="G32" s="11">
        <v>6.73295454545455</v>
      </c>
      <c r="H32" s="11">
        <v>5.63636363636364</v>
      </c>
      <c r="I32" s="37">
        <f t="shared" si="0"/>
        <v>-16.28691983122363</v>
      </c>
      <c r="J32" s="45"/>
      <c r="K32" s="45"/>
      <c r="L32" s="14"/>
      <c r="M32" s="14"/>
      <c r="N32" s="16"/>
      <c r="O32" s="16"/>
      <c r="P32" s="39"/>
      <c r="Q32" s="33">
        <f t="shared" si="1"/>
        <v>-1.09659090909091</v>
      </c>
      <c r="R32" s="35">
        <f t="shared" si="2"/>
        <v>-16.28691983122363</v>
      </c>
      <c r="S32" s="34">
        <f t="shared" si="3"/>
        <v>0</v>
      </c>
      <c r="V32" s="20" t="e">
        <f>IF(#REF!=0,0,F32/#REF!/11)</f>
        <v>#REF!</v>
      </c>
    </row>
    <row r="33" spans="1:22" ht="13.5" customHeight="1">
      <c r="A33" s="3">
        <v>25</v>
      </c>
      <c r="B33" s="6" t="s">
        <v>29</v>
      </c>
      <c r="C33" s="50">
        <v>22.5</v>
      </c>
      <c r="D33" s="51">
        <v>21.4</v>
      </c>
      <c r="E33" s="9">
        <v>2171</v>
      </c>
      <c r="F33" s="9">
        <v>1850</v>
      </c>
      <c r="G33" s="11">
        <v>8.77171717171717</v>
      </c>
      <c r="H33" s="11">
        <v>7.8589634664401</v>
      </c>
      <c r="I33" s="37">
        <f t="shared" si="0"/>
        <v>-10.405644498207032</v>
      </c>
      <c r="J33" s="45"/>
      <c r="K33" s="45"/>
      <c r="L33" s="14"/>
      <c r="M33" s="14"/>
      <c r="N33" s="16"/>
      <c r="O33" s="16"/>
      <c r="P33" s="39"/>
      <c r="Q33" s="33">
        <f t="shared" si="1"/>
        <v>-0.9127537052770691</v>
      </c>
      <c r="R33" s="35">
        <f t="shared" si="2"/>
        <v>-10.405644498207032</v>
      </c>
      <c r="S33" s="34">
        <f t="shared" si="3"/>
        <v>0</v>
      </c>
      <c r="V33" s="20" t="e">
        <f>IF(#REF!=0,0,F33/#REF!/11)</f>
        <v>#REF!</v>
      </c>
    </row>
    <row r="34" spans="1:22" ht="13.5" customHeight="1">
      <c r="A34" s="3">
        <v>26</v>
      </c>
      <c r="B34" s="6" t="s">
        <v>30</v>
      </c>
      <c r="C34" s="50">
        <v>69.8</v>
      </c>
      <c r="D34" s="51">
        <v>71.3</v>
      </c>
      <c r="E34" s="9">
        <v>34218</v>
      </c>
      <c r="F34" s="9">
        <v>27508</v>
      </c>
      <c r="G34" s="41">
        <v>44.5662933055483</v>
      </c>
      <c r="H34" s="11">
        <v>35.0733137829912</v>
      </c>
      <c r="I34" s="37">
        <f t="shared" si="0"/>
        <v>-21.300805650299097</v>
      </c>
      <c r="J34" s="49">
        <v>61.5</v>
      </c>
      <c r="K34" s="46">
        <v>54.3</v>
      </c>
      <c r="L34" s="14">
        <v>13650</v>
      </c>
      <c r="M34" s="14">
        <v>11661</v>
      </c>
      <c r="N34" s="16">
        <v>20.1773835920177</v>
      </c>
      <c r="O34" s="16">
        <v>19.52285283777</v>
      </c>
      <c r="P34" s="39">
        <f>IF(N34=0,IF(O34=0,0,100),T34)</f>
        <v>-3.243883188634221</v>
      </c>
      <c r="Q34" s="33">
        <f t="shared" si="1"/>
        <v>-9.4929795225571</v>
      </c>
      <c r="R34" s="35">
        <f t="shared" si="2"/>
        <v>-21.300805650299097</v>
      </c>
      <c r="S34" s="34">
        <f t="shared" si="3"/>
        <v>-0.6545307542477019</v>
      </c>
      <c r="T34" s="35">
        <f>IF(N34=0,0,S34*100/N34)</f>
        <v>-3.243883188634221</v>
      </c>
      <c r="V34" s="20" t="e">
        <f>IF(#REF!=0,0,F34/#REF!/11)</f>
        <v>#REF!</v>
      </c>
    </row>
    <row r="35" spans="1:22" ht="13.5" customHeight="1">
      <c r="A35" s="3">
        <v>27</v>
      </c>
      <c r="B35" s="6" t="s">
        <v>31</v>
      </c>
      <c r="C35" s="42"/>
      <c r="D35" s="43"/>
      <c r="E35" s="9"/>
      <c r="F35" s="9"/>
      <c r="G35" s="11"/>
      <c r="H35" s="11"/>
      <c r="I35" s="37"/>
      <c r="J35" s="45"/>
      <c r="K35" s="46"/>
      <c r="L35" s="14"/>
      <c r="M35" s="14"/>
      <c r="N35" s="16"/>
      <c r="O35" s="16"/>
      <c r="P35" s="39"/>
      <c r="Q35" s="33">
        <f t="shared" si="1"/>
        <v>0</v>
      </c>
      <c r="R35" s="36">
        <f t="shared" si="2"/>
        <v>0</v>
      </c>
      <c r="S35" s="34"/>
      <c r="V35" s="20"/>
    </row>
    <row r="36" spans="1:22" ht="13.5" customHeight="1">
      <c r="A36" s="4"/>
      <c r="B36" s="7" t="s">
        <v>32</v>
      </c>
      <c r="C36" s="44">
        <f>SUM(C9:C35)</f>
        <v>612.3</v>
      </c>
      <c r="D36" s="44">
        <f>SUM(D9:D35)</f>
        <v>586.4</v>
      </c>
      <c r="E36" s="26">
        <f>SUM(E9:E35)</f>
        <v>140831</v>
      </c>
      <c r="F36" s="26">
        <f>SUM(F9:F35)</f>
        <v>114658</v>
      </c>
      <c r="G36" s="27">
        <f>IF(C36=0,0,E36/C36/B1)</f>
        <v>20.909387852063013</v>
      </c>
      <c r="H36" s="27">
        <f>IF(D36=0,0,F36/D36/B1)</f>
        <v>17.775331762371327</v>
      </c>
      <c r="I36" s="38">
        <f>IF(G36=0,IF(H36=0,0,100),R36)</f>
        <v>-14.988751042668454</v>
      </c>
      <c r="J36" s="47">
        <f>SUM(J9:J35)</f>
        <v>234.2</v>
      </c>
      <c r="K36" s="47">
        <f>SUM(K9:K35)</f>
        <v>209.8</v>
      </c>
      <c r="L36" s="28">
        <f>SUM(L9:L35)</f>
        <v>36546</v>
      </c>
      <c r="M36" s="28">
        <f>SUM(M9:M35)</f>
        <v>31237</v>
      </c>
      <c r="N36" s="27">
        <f>IF(J36=0,0,L36/J36/B1)</f>
        <v>14.186010402919027</v>
      </c>
      <c r="O36" s="27">
        <f>IF(K36=0,0,M36/K36/B1)</f>
        <v>13.535401681254875</v>
      </c>
      <c r="P36" s="40">
        <f>IF(N36=0,IF(O36=0,0,100),T36)</f>
        <v>-4.58626987563944</v>
      </c>
      <c r="Q36" s="33">
        <f t="shared" si="1"/>
        <v>-3.1340560896916863</v>
      </c>
      <c r="R36" s="35">
        <f t="shared" si="2"/>
        <v>-14.988751042668454</v>
      </c>
      <c r="S36" s="34">
        <f>SUM(O36-N36)</f>
        <v>-0.6506087216641525</v>
      </c>
      <c r="T36" s="35">
        <f>IF(N36=0,0,S36*100/N36)</f>
        <v>-4.58626987563944</v>
      </c>
      <c r="V36" s="20" t="e">
        <f>IF(#REF!=0,0,F36/#REF!/11)</f>
        <v>#REF!</v>
      </c>
    </row>
    <row r="37" spans="1:30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15"/>
      <c r="N37" s="5"/>
      <c r="O37" s="5"/>
      <c r="P37" s="5"/>
      <c r="AC37" s="25"/>
      <c r="AD37" s="25"/>
    </row>
    <row r="38" spans="5:30" ht="12.75" customHeight="1">
      <c r="E38" s="10"/>
      <c r="AC38" s="25"/>
      <c r="AD38" s="25"/>
    </row>
    <row r="39" spans="29:30" ht="12.75" customHeight="1">
      <c r="AC39" s="25"/>
      <c r="AD39" s="25"/>
    </row>
    <row r="40" spans="29:30" ht="12.75" customHeight="1">
      <c r="AC40" s="25"/>
      <c r="AD40" s="25"/>
    </row>
    <row r="41" spans="29:30" ht="12.75" customHeight="1">
      <c r="AC41" s="25"/>
      <c r="AD41" s="25"/>
    </row>
    <row r="42" spans="29:30" ht="12.75" customHeight="1">
      <c r="AC42" s="25"/>
      <c r="AD42" s="25"/>
    </row>
    <row r="43" spans="29:30" ht="12.75" customHeight="1">
      <c r="AC43" s="25"/>
      <c r="AD43" s="25"/>
    </row>
    <row r="44" spans="29:30" ht="12.75" customHeight="1">
      <c r="AC44" s="25"/>
      <c r="AD44" s="25"/>
    </row>
    <row r="45" spans="29:30" ht="12.75" customHeight="1">
      <c r="AC45" s="25"/>
      <c r="AD45" s="25"/>
    </row>
    <row r="46" spans="29:30" ht="12.75" customHeight="1">
      <c r="AC46" s="25"/>
      <c r="AD46" s="25"/>
    </row>
    <row r="47" spans="29:30" ht="12.75" customHeight="1">
      <c r="AC47" s="25"/>
      <c r="AD47" s="25"/>
    </row>
    <row r="48" spans="29:30" ht="12.75" customHeight="1">
      <c r="AC48" s="25"/>
      <c r="AD48" s="25"/>
    </row>
    <row r="49" spans="29:30" ht="12.75" customHeight="1">
      <c r="AC49" s="25"/>
      <c r="AD49" s="25"/>
    </row>
    <row r="50" spans="29:30" ht="12.75" customHeight="1">
      <c r="AC50" s="25"/>
      <c r="AD50" s="25"/>
    </row>
    <row r="51" spans="29:30" ht="12.75" customHeight="1">
      <c r="AC51" s="25"/>
      <c r="AD51" s="25"/>
    </row>
    <row r="52" spans="29:30" ht="12.75" customHeight="1">
      <c r="AC52" s="25"/>
      <c r="AD52" s="25"/>
    </row>
    <row r="53" spans="29:30" ht="12.75" customHeight="1">
      <c r="AC53" s="25"/>
      <c r="AD53" s="25"/>
    </row>
    <row r="54" spans="8:30" ht="12.75" customHeight="1">
      <c r="H54" s="12" t="s">
        <v>36</v>
      </c>
      <c r="AC54" s="25"/>
      <c r="AD54" s="25"/>
    </row>
    <row r="55" spans="29:30" ht="12.75" customHeight="1">
      <c r="AC55" s="25"/>
      <c r="AD55" s="25"/>
    </row>
    <row r="56" spans="29:30" ht="12.75" customHeight="1">
      <c r="AC56" s="25"/>
      <c r="AD56" s="25"/>
    </row>
    <row r="57" spans="29:30" ht="12.75" customHeight="1">
      <c r="AC57" s="25"/>
      <c r="AD57" s="25"/>
    </row>
    <row r="58" spans="29:30" ht="12.75" customHeight="1">
      <c r="AC58" s="25"/>
      <c r="AD58" s="25"/>
    </row>
    <row r="59" spans="29:30" ht="12.75" customHeight="1">
      <c r="AC59" s="25"/>
      <c r="AD59" s="25"/>
    </row>
    <row r="60" spans="29:30" ht="12.75" customHeight="1">
      <c r="AC60" s="25"/>
      <c r="AD60" s="25"/>
    </row>
    <row r="61" spans="29:30" ht="12.75" customHeight="1">
      <c r="AC61" s="25"/>
      <c r="AD61" s="25"/>
    </row>
    <row r="62" spans="29:30" ht="12.75" customHeight="1">
      <c r="AC62" s="25"/>
      <c r="AD62" s="25"/>
    </row>
    <row r="63" spans="29:30" ht="12.75" customHeight="1">
      <c r="AC63" s="25"/>
      <c r="AD63" s="25"/>
    </row>
    <row r="64" spans="29:30" ht="12.75" customHeight="1">
      <c r="AC64" s="25"/>
      <c r="AD64" s="25"/>
    </row>
  </sheetData>
  <sheetProtection/>
  <mergeCells count="15">
    <mergeCell ref="A3:P3"/>
    <mergeCell ref="P6:P7"/>
    <mergeCell ref="A2:P2"/>
    <mergeCell ref="A5:A7"/>
    <mergeCell ref="B5:B7"/>
    <mergeCell ref="C5:I5"/>
    <mergeCell ref="J5:P5"/>
    <mergeCell ref="F4:I4"/>
    <mergeCell ref="E6:F6"/>
    <mergeCell ref="G6:H6"/>
    <mergeCell ref="I6:I7"/>
    <mergeCell ref="L6:M6"/>
    <mergeCell ref="C6:D6"/>
    <mergeCell ref="J6:K6"/>
    <mergeCell ref="N6:O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polischyk</dc:creator>
  <cp:keywords/>
  <dc:description/>
  <cp:lastModifiedBy>pastukhova</cp:lastModifiedBy>
  <cp:lastPrinted>2017-02-07T08:23:37Z</cp:lastPrinted>
  <dcterms:created xsi:type="dcterms:W3CDTF">2017-02-02T15:44:18Z</dcterms:created>
  <dcterms:modified xsi:type="dcterms:W3CDTF">2017-03-29T08:45:49Z</dcterms:modified>
  <cp:category/>
  <cp:version/>
  <cp:contentType/>
  <cp:contentStatus/>
</cp:coreProperties>
</file>